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5 изм.) архитектура\"/>
    </mc:Choice>
  </mc:AlternateContent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53" i="1" l="1"/>
  <c r="J48" i="1" l="1"/>
  <c r="L48" i="1" l="1"/>
  <c r="K48" i="1"/>
  <c r="I28" i="1" l="1"/>
  <c r="I45" i="1"/>
  <c r="J26" i="1"/>
  <c r="J28" i="1"/>
  <c r="J96" i="1"/>
  <c r="J70" i="1"/>
  <c r="I83" i="1"/>
  <c r="L83" i="1"/>
  <c r="L73" i="1"/>
  <c r="L70" i="1" s="1"/>
  <c r="K73" i="1"/>
  <c r="J73" i="1"/>
  <c r="L19" i="1"/>
  <c r="L96" i="1" s="1"/>
  <c r="L18" i="1"/>
  <c r="L17" i="1"/>
  <c r="L94" i="1" s="1"/>
  <c r="L16" i="1"/>
  <c r="L93" i="1" s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L15" i="1"/>
  <c r="I73" i="1"/>
  <c r="I69" i="1"/>
  <c r="I65" i="1" s="1"/>
  <c r="I63" i="1"/>
  <c r="I62" i="1"/>
  <c r="I61" i="1"/>
  <c r="J25" i="1" l="1"/>
  <c r="L95" i="1"/>
  <c r="L92" i="1" s="1"/>
  <c r="G16" i="1"/>
  <c r="G18" i="1"/>
  <c r="G17" i="1"/>
  <c r="G19" i="1"/>
  <c r="L25" i="1"/>
  <c r="K25" i="1"/>
  <c r="I60" i="1"/>
  <c r="I26" i="1"/>
  <c r="H55" i="1" l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J38" i="1" l="1"/>
  <c r="G40" i="1"/>
  <c r="J15" i="1"/>
  <c r="J35" i="1" l="1"/>
  <c r="K84" i="1"/>
  <c r="K83" i="1"/>
  <c r="K95" i="1" s="1"/>
  <c r="K82" i="1"/>
  <c r="K81" i="1"/>
  <c r="J84" i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95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J75" i="1"/>
  <c r="I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I94" i="1" s="1"/>
  <c r="H64" i="1"/>
  <c r="H63" i="1"/>
  <c r="H61" i="1"/>
  <c r="H39" i="1"/>
  <c r="H37" i="1"/>
  <c r="H36" i="1"/>
  <c r="H29" i="1"/>
  <c r="H96" i="1" s="1"/>
  <c r="H28" i="1"/>
  <c r="H95" i="1" s="1"/>
  <c r="K35" i="1" l="1"/>
  <c r="K93" i="1"/>
  <c r="K92" i="1" s="1"/>
  <c r="H94" i="1"/>
  <c r="I96" i="1"/>
  <c r="H93" i="1"/>
  <c r="I25" i="1"/>
  <c r="J92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<sst xmlns="http://schemas.openxmlformats.org/spreadsheetml/2006/main" count="161" uniqueCount="79">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</sst>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7" borderId="0" xfId="0" applyFont="1" applyFill="1"/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34" zoomScale="40" zoomScaleNormal="40" zoomScaleSheetLayoutView="40" workbookViewId="0">
      <selection activeCell="J54" sqref="J54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108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100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100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100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100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100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100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77" t="s">
        <v>59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6"/>
      <c r="R7" s="6"/>
      <c r="S7" s="6"/>
      <c r="T7" s="6"/>
    </row>
    <row r="8" spans="1:24" x14ac:dyDescent="0.3">
      <c r="B8" s="40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6"/>
      <c r="R8" s="6"/>
      <c r="S8" s="6"/>
      <c r="T8" s="6"/>
    </row>
    <row r="9" spans="1:24" x14ac:dyDescent="0.3">
      <c r="B9" s="40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100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74" t="s">
        <v>13</v>
      </c>
      <c r="C11" s="69" t="s">
        <v>14</v>
      </c>
      <c r="D11" s="74" t="s">
        <v>15</v>
      </c>
      <c r="E11" s="74" t="s">
        <v>58</v>
      </c>
      <c r="F11" s="74" t="s">
        <v>0</v>
      </c>
      <c r="G11" s="74" t="s">
        <v>11</v>
      </c>
      <c r="H11" s="80" t="s">
        <v>48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4" s="22" customFormat="1" ht="35.25" customHeight="1" x14ac:dyDescent="0.3">
      <c r="B12" s="74"/>
      <c r="C12" s="75"/>
      <c r="D12" s="76"/>
      <c r="E12" s="76"/>
      <c r="F12" s="76"/>
      <c r="G12" s="76"/>
      <c r="H12" s="74" t="s">
        <v>37</v>
      </c>
      <c r="I12" s="74" t="s">
        <v>38</v>
      </c>
      <c r="J12" s="101" t="s">
        <v>39</v>
      </c>
      <c r="K12" s="74" t="s">
        <v>43</v>
      </c>
      <c r="L12" s="78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74"/>
      <c r="C13" s="75"/>
      <c r="D13" s="76"/>
      <c r="E13" s="76"/>
      <c r="F13" s="76"/>
      <c r="G13" s="76"/>
      <c r="H13" s="74"/>
      <c r="I13" s="74"/>
      <c r="J13" s="102"/>
      <c r="K13" s="74"/>
      <c r="L13" s="79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103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73">
        <v>1</v>
      </c>
      <c r="C15" s="69" t="s">
        <v>67</v>
      </c>
      <c r="D15" s="74" t="s">
        <v>78</v>
      </c>
      <c r="E15" s="74"/>
      <c r="F15" s="15" t="s">
        <v>50</v>
      </c>
      <c r="G15" s="50">
        <f>SUM(G16:G19)</f>
        <v>1724352.5570299998</v>
      </c>
      <c r="H15" s="50">
        <f>SUM(H16:H19)</f>
        <v>297000</v>
      </c>
      <c r="I15" s="50">
        <f t="shared" ref="I15" si="0">SUM(I16:I19)</f>
        <v>1327252.4569199998</v>
      </c>
      <c r="J15" s="104">
        <f t="shared" ref="J15" si="1">SUM(J16:J19)</f>
        <v>100100.10011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73"/>
      <c r="C16" s="69"/>
      <c r="D16" s="74"/>
      <c r="E16" s="74"/>
      <c r="F16" s="16" t="s">
        <v>1</v>
      </c>
      <c r="G16" s="50">
        <f t="shared" ref="G16:G24" si="2">SUM(H16:L16)</f>
        <v>1636779.9</v>
      </c>
      <c r="H16" s="50">
        <f t="shared" ref="H16:L19" si="3">SUM(H21)</f>
        <v>282150</v>
      </c>
      <c r="I16" s="50">
        <f t="shared" si="3"/>
        <v>1259629.8999999999</v>
      </c>
      <c r="J16" s="104">
        <f t="shared" si="3"/>
        <v>95000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73"/>
      <c r="C17" s="69"/>
      <c r="D17" s="74"/>
      <c r="E17" s="74"/>
      <c r="F17" s="16" t="str">
        <f>F22</f>
        <v>- бюджет Республики Крым</v>
      </c>
      <c r="G17" s="50">
        <f t="shared" si="2"/>
        <v>86146.376919999995</v>
      </c>
      <c r="H17" s="50">
        <f t="shared" si="3"/>
        <v>14850</v>
      </c>
      <c r="I17" s="50">
        <f t="shared" si="3"/>
        <v>66296.376919999995</v>
      </c>
      <c r="J17" s="104">
        <f t="shared" si="3"/>
        <v>5000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73"/>
      <c r="C18" s="69"/>
      <c r="D18" s="74"/>
      <c r="E18" s="74"/>
      <c r="F18" s="16" t="s">
        <v>3</v>
      </c>
      <c r="G18" s="50">
        <f t="shared" si="2"/>
        <v>1426.2801100000001</v>
      </c>
      <c r="H18" s="50">
        <f t="shared" si="3"/>
        <v>0</v>
      </c>
      <c r="I18" s="50">
        <f t="shared" si="3"/>
        <v>1326.18</v>
      </c>
      <c r="J18" s="104">
        <f t="shared" si="3"/>
        <v>100.10011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73"/>
      <c r="C19" s="69"/>
      <c r="D19" s="74"/>
      <c r="E19" s="74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104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71" t="s">
        <v>12</v>
      </c>
      <c r="C20" s="68" t="s">
        <v>49</v>
      </c>
      <c r="D20" s="70" t="s">
        <v>78</v>
      </c>
      <c r="E20" s="70" t="s">
        <v>9</v>
      </c>
      <c r="F20" s="15" t="s">
        <v>5</v>
      </c>
      <c r="G20" s="51">
        <f t="shared" si="2"/>
        <v>1724352.5570299998</v>
      </c>
      <c r="H20" s="51">
        <f t="shared" ref="H20:L20" si="4">SUM(H21:H24)</f>
        <v>297000</v>
      </c>
      <c r="I20" s="51">
        <f t="shared" si="4"/>
        <v>1327252.4569199998</v>
      </c>
      <c r="J20" s="105">
        <f t="shared" si="4"/>
        <v>100100.10011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71"/>
      <c r="C21" s="68"/>
      <c r="D21" s="70"/>
      <c r="E21" s="70"/>
      <c r="F21" s="14" t="s">
        <v>1</v>
      </c>
      <c r="G21" s="51">
        <f t="shared" si="2"/>
        <v>1636779.9</v>
      </c>
      <c r="H21" s="52">
        <v>282150</v>
      </c>
      <c r="I21" s="52">
        <v>1259629.8999999999</v>
      </c>
      <c r="J21" s="106">
        <v>95000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71"/>
      <c r="C22" s="68"/>
      <c r="D22" s="70"/>
      <c r="E22" s="70"/>
      <c r="F22" s="14" t="s">
        <v>2</v>
      </c>
      <c r="G22" s="51">
        <f t="shared" si="2"/>
        <v>86146.376919999995</v>
      </c>
      <c r="H22" s="52">
        <v>14850</v>
      </c>
      <c r="I22" s="52">
        <v>66296.376919999995</v>
      </c>
      <c r="J22" s="106">
        <v>5000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71"/>
      <c r="C23" s="68"/>
      <c r="D23" s="70"/>
      <c r="E23" s="70"/>
      <c r="F23" s="14" t="s">
        <v>3</v>
      </c>
      <c r="G23" s="51">
        <f t="shared" si="2"/>
        <v>1426.2801100000001</v>
      </c>
      <c r="H23" s="52">
        <v>0</v>
      </c>
      <c r="I23" s="52">
        <v>1326.18</v>
      </c>
      <c r="J23" s="106">
        <v>100.10011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71"/>
      <c r="C24" s="68"/>
      <c r="D24" s="70"/>
      <c r="E24" s="70"/>
      <c r="F24" s="14" t="s">
        <v>4</v>
      </c>
      <c r="G24" s="51">
        <f t="shared" si="2"/>
        <v>0</v>
      </c>
      <c r="H24" s="52">
        <v>0</v>
      </c>
      <c r="I24" s="52">
        <v>0</v>
      </c>
      <c r="J24" s="106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71" t="s">
        <v>75</v>
      </c>
      <c r="C25" s="69" t="s">
        <v>40</v>
      </c>
      <c r="D25" s="74" t="s">
        <v>69</v>
      </c>
      <c r="E25" s="76"/>
      <c r="F25" s="16" t="s">
        <v>51</v>
      </c>
      <c r="G25" s="50">
        <f t="shared" ref="G25:L25" si="5">SUM(G26:G29)</f>
        <v>479719.24265000003</v>
      </c>
      <c r="H25" s="50">
        <f t="shared" si="5"/>
        <v>5620.4226500000004</v>
      </c>
      <c r="I25" s="50">
        <f t="shared" si="5"/>
        <v>90450</v>
      </c>
      <c r="J25" s="104">
        <f t="shared" si="5"/>
        <v>382500</v>
      </c>
      <c r="K25" s="50">
        <f t="shared" si="5"/>
        <v>1148.8199999999997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71"/>
      <c r="C26" s="69"/>
      <c r="D26" s="74"/>
      <c r="E26" s="76"/>
      <c r="F26" s="16" t="s">
        <v>1</v>
      </c>
      <c r="G26" s="50">
        <f>SUM(G31)</f>
        <v>449911.06</v>
      </c>
      <c r="H26" s="50">
        <f>SUM(H31)</f>
        <v>0</v>
      </c>
      <c r="I26" s="50">
        <f>SUM(I31)</f>
        <v>85832.1</v>
      </c>
      <c r="J26" s="104">
        <f>SUM(J31)</f>
        <v>363011.63</v>
      </c>
      <c r="K26" s="50">
        <f>SUM(K31)</f>
        <v>1067.33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71"/>
      <c r="C27" s="69"/>
      <c r="D27" s="74"/>
      <c r="E27" s="76"/>
      <c r="F27" s="16" t="s">
        <v>2</v>
      </c>
      <c r="G27" s="50">
        <f t="shared" ref="G27:I29" si="7">SUM(G32)</f>
        <v>29043.062699999999</v>
      </c>
      <c r="H27" s="50">
        <f>SUM(H32)</f>
        <v>5339.4015200000003</v>
      </c>
      <c r="I27" s="50">
        <f t="shared" si="7"/>
        <v>4517.45</v>
      </c>
      <c r="J27" s="104">
        <f>SUM(J32)</f>
        <v>19105.87</v>
      </c>
      <c r="K27" s="50">
        <f>SUM(K32)</f>
        <v>80.341179999999994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71"/>
      <c r="C28" s="69"/>
      <c r="D28" s="74"/>
      <c r="E28" s="76"/>
      <c r="F28" s="16" t="s">
        <v>3</v>
      </c>
      <c r="G28" s="50">
        <f t="shared" si="7"/>
        <v>765.11995000000002</v>
      </c>
      <c r="H28" s="50">
        <f t="shared" si="7"/>
        <v>281.02113000000003</v>
      </c>
      <c r="I28" s="50">
        <f>SUM(I33)</f>
        <v>100.45</v>
      </c>
      <c r="J28" s="104">
        <f>SUM(J33)</f>
        <v>382.5</v>
      </c>
      <c r="K28" s="50">
        <f>SUM(K33)</f>
        <v>1.14882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71"/>
      <c r="C29" s="69"/>
      <c r="D29" s="74"/>
      <c r="E29" s="76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104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71" t="s">
        <v>16</v>
      </c>
      <c r="C30" s="68" t="s">
        <v>62</v>
      </c>
      <c r="D30" s="70" t="s">
        <v>69</v>
      </c>
      <c r="E30" s="70" t="s">
        <v>9</v>
      </c>
      <c r="F30" s="16" t="s">
        <v>5</v>
      </c>
      <c r="G30" s="51">
        <f t="shared" ref="G30:G35" si="8">SUM(H30:L30)</f>
        <v>479719.24264999997</v>
      </c>
      <c r="H30" s="51">
        <f>SUM(H31:H34)</f>
        <v>5620.4226500000004</v>
      </c>
      <c r="I30" s="51">
        <f t="shared" ref="I30" si="9">SUM(I31:I34)</f>
        <v>90450</v>
      </c>
      <c r="J30" s="105">
        <f>SUM(J31:J34)</f>
        <v>382500</v>
      </c>
      <c r="K30" s="51">
        <f t="shared" ref="K30" si="10">SUM(K31:K34)</f>
        <v>1148.8199999999997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71"/>
      <c r="C31" s="68"/>
      <c r="D31" s="70"/>
      <c r="E31" s="70"/>
      <c r="F31" s="14" t="s">
        <v>1</v>
      </c>
      <c r="G31" s="51">
        <f t="shared" si="8"/>
        <v>449911.06</v>
      </c>
      <c r="H31" s="52">
        <v>0</v>
      </c>
      <c r="I31" s="52">
        <v>85832.1</v>
      </c>
      <c r="J31" s="106">
        <v>363011.63</v>
      </c>
      <c r="K31" s="52">
        <v>1067.33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71"/>
      <c r="C32" s="68"/>
      <c r="D32" s="70"/>
      <c r="E32" s="70"/>
      <c r="F32" s="14" t="s">
        <v>2</v>
      </c>
      <c r="G32" s="51">
        <f t="shared" si="8"/>
        <v>29043.062699999999</v>
      </c>
      <c r="H32" s="52">
        <v>5339.4015200000003</v>
      </c>
      <c r="I32" s="52">
        <v>4517.45</v>
      </c>
      <c r="J32" s="106">
        <v>19105.87</v>
      </c>
      <c r="K32" s="52">
        <v>80.341179999999994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71"/>
      <c r="C33" s="68"/>
      <c r="D33" s="70"/>
      <c r="E33" s="70"/>
      <c r="F33" s="14" t="s">
        <v>3</v>
      </c>
      <c r="G33" s="51">
        <f t="shared" si="8"/>
        <v>765.11995000000002</v>
      </c>
      <c r="H33" s="52">
        <v>281.02113000000003</v>
      </c>
      <c r="I33" s="52">
        <v>100.45</v>
      </c>
      <c r="J33" s="106">
        <v>382.5</v>
      </c>
      <c r="K33" s="52">
        <v>1.14882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71"/>
      <c r="C34" s="68"/>
      <c r="D34" s="70"/>
      <c r="E34" s="70"/>
      <c r="F34" s="14" t="s">
        <v>4</v>
      </c>
      <c r="G34" s="51">
        <f t="shared" si="8"/>
        <v>0</v>
      </c>
      <c r="H34" s="52">
        <v>0</v>
      </c>
      <c r="I34" s="52">
        <v>0</v>
      </c>
      <c r="J34" s="106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71" t="s">
        <v>17</v>
      </c>
      <c r="C35" s="69" t="s">
        <v>41</v>
      </c>
      <c r="D35" s="74" t="s">
        <v>73</v>
      </c>
      <c r="E35" s="74"/>
      <c r="F35" s="16" t="s">
        <v>27</v>
      </c>
      <c r="G35" s="50">
        <f t="shared" si="8"/>
        <v>121907.14035</v>
      </c>
      <c r="H35" s="50">
        <f>SUM(H36:H39)</f>
        <v>21219.351419999999</v>
      </c>
      <c r="I35" s="50">
        <f t="shared" ref="I35" si="11">SUM(I36:I39)</f>
        <v>23822.63293</v>
      </c>
      <c r="J35" s="104">
        <f>SUM(J36:J39)</f>
        <v>25488.239999999998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71"/>
      <c r="C36" s="69"/>
      <c r="D36" s="74"/>
      <c r="E36" s="74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104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71"/>
      <c r="C37" s="69"/>
      <c r="D37" s="74"/>
      <c r="E37" s="74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104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71"/>
      <c r="C38" s="69"/>
      <c r="D38" s="74"/>
      <c r="E38" s="74"/>
      <c r="F38" s="16" t="s">
        <v>3</v>
      </c>
      <c r="G38" s="50">
        <f>SUM(G43,G48,G53,G58)</f>
        <v>121907.14035</v>
      </c>
      <c r="H38" s="50">
        <f>SUM(H43,H48,H53,H58)</f>
        <v>21219.351419999999</v>
      </c>
      <c r="I38" s="50">
        <f>SUM(I43,I48,I53,I58)</f>
        <v>23822.63293</v>
      </c>
      <c r="J38" s="104">
        <f>SUM(J40+J45+J50+J55)</f>
        <v>25488.239999999998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71"/>
      <c r="C39" s="69"/>
      <c r="D39" s="74"/>
      <c r="E39" s="74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104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71" t="s">
        <v>18</v>
      </c>
      <c r="C40" s="68" t="s">
        <v>61</v>
      </c>
      <c r="D40" s="70" t="s">
        <v>73</v>
      </c>
      <c r="E40" s="70" t="s">
        <v>7</v>
      </c>
      <c r="F40" s="16" t="s">
        <v>5</v>
      </c>
      <c r="G40" s="51">
        <f t="shared" si="13"/>
        <v>8678.9310000000005</v>
      </c>
      <c r="H40" s="51">
        <f>SUM(H41:H44)</f>
        <v>1444.752</v>
      </c>
      <c r="I40" s="51">
        <f t="shared" ref="I40" si="14">SUM(I41:I44)</f>
        <v>1733.7449999999999</v>
      </c>
      <c r="J40" s="105">
        <f>SUM(J42:J44)</f>
        <v>1833.4780000000001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71"/>
      <c r="C41" s="69"/>
      <c r="D41" s="70"/>
      <c r="E41" s="70"/>
      <c r="F41" s="14" t="s">
        <v>1</v>
      </c>
      <c r="G41" s="51">
        <f t="shared" si="13"/>
        <v>0</v>
      </c>
      <c r="H41" s="52">
        <v>0</v>
      </c>
      <c r="I41" s="52">
        <v>0</v>
      </c>
      <c r="J41" s="106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71"/>
      <c r="C42" s="69"/>
      <c r="D42" s="70"/>
      <c r="E42" s="70"/>
      <c r="F42" s="14" t="s">
        <v>2</v>
      </c>
      <c r="G42" s="51">
        <f t="shared" si="13"/>
        <v>0</v>
      </c>
      <c r="H42" s="52">
        <v>0</v>
      </c>
      <c r="I42" s="52">
        <v>0</v>
      </c>
      <c r="J42" s="106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71"/>
      <c r="C43" s="69"/>
      <c r="D43" s="70"/>
      <c r="E43" s="70"/>
      <c r="F43" s="14" t="s">
        <v>3</v>
      </c>
      <c r="G43" s="51">
        <f t="shared" si="13"/>
        <v>8678.9310000000005</v>
      </c>
      <c r="H43" s="52">
        <v>1444.752</v>
      </c>
      <c r="I43" s="52">
        <v>1733.7449999999999</v>
      </c>
      <c r="J43" s="106">
        <v>1833.4780000000001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71"/>
      <c r="C44" s="69"/>
      <c r="D44" s="70"/>
      <c r="E44" s="70"/>
      <c r="F44" s="14" t="s">
        <v>4</v>
      </c>
      <c r="G44" s="51">
        <f t="shared" si="13"/>
        <v>0</v>
      </c>
      <c r="H44" s="52">
        <v>0</v>
      </c>
      <c r="I44" s="52">
        <v>0</v>
      </c>
      <c r="J44" s="106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71" t="s">
        <v>31</v>
      </c>
      <c r="C45" s="68" t="s">
        <v>57</v>
      </c>
      <c r="D45" s="70" t="s">
        <v>73</v>
      </c>
      <c r="E45" s="70" t="s">
        <v>9</v>
      </c>
      <c r="F45" s="16" t="s">
        <v>5</v>
      </c>
      <c r="G45" s="51">
        <f t="shared" si="13"/>
        <v>56488.289349999999</v>
      </c>
      <c r="H45" s="51">
        <f>SUM(H46:H49)</f>
        <v>10587.672420000001</v>
      </c>
      <c r="I45" s="51">
        <f>SUM(I46:I49)</f>
        <v>12108.42693</v>
      </c>
      <c r="J45" s="105">
        <f>SUM(J46:J49)</f>
        <v>11320.121999999999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71"/>
      <c r="C46" s="69"/>
      <c r="D46" s="70"/>
      <c r="E46" s="70"/>
      <c r="F46" s="14" t="s">
        <v>1</v>
      </c>
      <c r="G46" s="51">
        <f t="shared" si="13"/>
        <v>0</v>
      </c>
      <c r="H46" s="52">
        <v>0</v>
      </c>
      <c r="I46" s="52">
        <v>0</v>
      </c>
      <c r="J46" s="106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71"/>
      <c r="C47" s="69"/>
      <c r="D47" s="70"/>
      <c r="E47" s="70"/>
      <c r="F47" s="14" t="s">
        <v>2</v>
      </c>
      <c r="G47" s="51">
        <f t="shared" si="13"/>
        <v>0</v>
      </c>
      <c r="H47" s="52">
        <v>0</v>
      </c>
      <c r="I47" s="52">
        <v>0</v>
      </c>
      <c r="J47" s="106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71"/>
      <c r="C48" s="69"/>
      <c r="D48" s="70"/>
      <c r="E48" s="70"/>
      <c r="F48" s="14" t="s">
        <v>3</v>
      </c>
      <c r="G48" s="51">
        <f t="shared" si="13"/>
        <v>56488.289349999999</v>
      </c>
      <c r="H48" s="52">
        <v>10587.672420000001</v>
      </c>
      <c r="I48" s="67">
        <v>12108.42693</v>
      </c>
      <c r="J48" s="106">
        <f>14711.984-2578.235-778.627-35</f>
        <v>11320.121999999999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71"/>
      <c r="C49" s="69"/>
      <c r="D49" s="70"/>
      <c r="E49" s="70"/>
      <c r="F49" s="14" t="s">
        <v>4</v>
      </c>
      <c r="G49" s="51">
        <f t="shared" si="13"/>
        <v>0</v>
      </c>
      <c r="H49" s="52">
        <v>0</v>
      </c>
      <c r="I49" s="52">
        <v>0</v>
      </c>
      <c r="J49" s="106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71" t="s">
        <v>19</v>
      </c>
      <c r="C50" s="68" t="s">
        <v>22</v>
      </c>
      <c r="D50" s="70" t="s">
        <v>73</v>
      </c>
      <c r="E50" s="70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105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71"/>
      <c r="C51" s="69"/>
      <c r="D51" s="70"/>
      <c r="E51" s="70"/>
      <c r="F51" s="14" t="s">
        <v>1</v>
      </c>
      <c r="G51" s="51">
        <f t="shared" si="13"/>
        <v>0</v>
      </c>
      <c r="H51" s="52">
        <v>0</v>
      </c>
      <c r="I51" s="52">
        <v>0</v>
      </c>
      <c r="J51" s="106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71"/>
      <c r="C52" s="69"/>
      <c r="D52" s="70"/>
      <c r="E52" s="70"/>
      <c r="F52" s="14" t="s">
        <v>2</v>
      </c>
      <c r="G52" s="51">
        <f t="shared" si="13"/>
        <v>0</v>
      </c>
      <c r="H52" s="52">
        <v>0</v>
      </c>
      <c r="I52" s="52">
        <v>0</v>
      </c>
      <c r="J52" s="106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71"/>
      <c r="C53" s="69"/>
      <c r="D53" s="70"/>
      <c r="E53" s="70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106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71"/>
      <c r="C54" s="69"/>
      <c r="D54" s="70"/>
      <c r="E54" s="70"/>
      <c r="F54" s="14" t="s">
        <v>4</v>
      </c>
      <c r="G54" s="51">
        <f t="shared" si="13"/>
        <v>0</v>
      </c>
      <c r="H54" s="52">
        <v>0</v>
      </c>
      <c r="I54" s="52">
        <v>0</v>
      </c>
      <c r="J54" s="106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71" t="s">
        <v>20</v>
      </c>
      <c r="C55" s="68" t="s">
        <v>23</v>
      </c>
      <c r="D55" s="70" t="s">
        <v>73</v>
      </c>
      <c r="E55" s="70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105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71"/>
      <c r="C56" s="69"/>
      <c r="D56" s="70"/>
      <c r="E56" s="70"/>
      <c r="F56" s="14" t="s">
        <v>1</v>
      </c>
      <c r="G56" s="51">
        <f t="shared" si="13"/>
        <v>0</v>
      </c>
      <c r="H56" s="52">
        <v>0</v>
      </c>
      <c r="I56" s="52">
        <v>0</v>
      </c>
      <c r="J56" s="106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71"/>
      <c r="C57" s="69"/>
      <c r="D57" s="70"/>
      <c r="E57" s="70"/>
      <c r="F57" s="14" t="s">
        <v>2</v>
      </c>
      <c r="G57" s="51">
        <f t="shared" si="13"/>
        <v>0</v>
      </c>
      <c r="H57" s="52">
        <v>0</v>
      </c>
      <c r="I57" s="52">
        <v>0</v>
      </c>
      <c r="J57" s="106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71"/>
      <c r="C58" s="69"/>
      <c r="D58" s="70"/>
      <c r="E58" s="70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106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71"/>
      <c r="C59" s="69"/>
      <c r="D59" s="70"/>
      <c r="E59" s="70"/>
      <c r="F59" s="14" t="s">
        <v>4</v>
      </c>
      <c r="G59" s="51">
        <f t="shared" si="13"/>
        <v>0</v>
      </c>
      <c r="H59" s="52">
        <v>0</v>
      </c>
      <c r="I59" s="52">
        <v>0</v>
      </c>
      <c r="J59" s="106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71" t="s">
        <v>32</v>
      </c>
      <c r="C60" s="69" t="s">
        <v>47</v>
      </c>
      <c r="D60" s="74" t="s">
        <v>42</v>
      </c>
      <c r="E60" s="74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107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71"/>
      <c r="C61" s="69"/>
      <c r="D61" s="74"/>
      <c r="E61" s="74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104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71"/>
      <c r="C62" s="69"/>
      <c r="D62" s="74"/>
      <c r="E62" s="74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104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71"/>
      <c r="C63" s="69"/>
      <c r="D63" s="74"/>
      <c r="E63" s="74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104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71"/>
      <c r="C64" s="69"/>
      <c r="D64" s="74"/>
      <c r="E64" s="74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104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71" t="s">
        <v>21</v>
      </c>
      <c r="C65" s="68" t="s">
        <v>68</v>
      </c>
      <c r="D65" s="72" t="s">
        <v>70</v>
      </c>
      <c r="E65" s="70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105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71"/>
      <c r="C66" s="68"/>
      <c r="D66" s="72"/>
      <c r="E66" s="70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106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71"/>
      <c r="C67" s="68"/>
      <c r="D67" s="72"/>
      <c r="E67" s="70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106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71"/>
      <c r="C68" s="68"/>
      <c r="D68" s="72"/>
      <c r="E68" s="70"/>
      <c r="F68" s="14" t="s">
        <v>3</v>
      </c>
      <c r="G68" s="51">
        <f t="shared" si="13"/>
        <v>0</v>
      </c>
      <c r="H68" s="52">
        <v>0</v>
      </c>
      <c r="I68" s="52">
        <v>0</v>
      </c>
      <c r="J68" s="106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71"/>
      <c r="C69" s="68"/>
      <c r="D69" s="72"/>
      <c r="E69" s="70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106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71" t="s">
        <v>52</v>
      </c>
      <c r="C70" s="69" t="s">
        <v>55</v>
      </c>
      <c r="D70" s="73" t="s">
        <v>73</v>
      </c>
      <c r="E70" s="70"/>
      <c r="F70" s="16" t="s">
        <v>60</v>
      </c>
      <c r="G70" s="51">
        <f t="shared" si="13"/>
        <v>2562.9180000000001</v>
      </c>
      <c r="H70" s="51">
        <f>SUM(H71:H74)</f>
        <v>820</v>
      </c>
      <c r="I70" s="51">
        <f>SUM(I71:I74)</f>
        <v>595</v>
      </c>
      <c r="J70" s="105">
        <f>SUM(J71:J74)</f>
        <v>595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71"/>
      <c r="C71" s="68"/>
      <c r="D71" s="73"/>
      <c r="E71" s="70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105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71"/>
      <c r="C72" s="68"/>
      <c r="D72" s="73"/>
      <c r="E72" s="70"/>
      <c r="F72" s="16" t="s">
        <v>2</v>
      </c>
      <c r="G72" s="51">
        <f t="shared" si="16"/>
        <v>0</v>
      </c>
      <c r="H72" s="51">
        <v>0</v>
      </c>
      <c r="I72" s="51">
        <v>0</v>
      </c>
      <c r="J72" s="105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71"/>
      <c r="C73" s="68"/>
      <c r="D73" s="73"/>
      <c r="E73" s="70"/>
      <c r="F73" s="16" t="s">
        <v>3</v>
      </c>
      <c r="G73" s="51">
        <f t="shared" si="16"/>
        <v>2562.9180000000001</v>
      </c>
      <c r="H73" s="51">
        <f>SUM(H78)</f>
        <v>820</v>
      </c>
      <c r="I73" s="51">
        <f>SUM(I78)</f>
        <v>595</v>
      </c>
      <c r="J73" s="105">
        <f>SUM(J78)</f>
        <v>595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71"/>
      <c r="C74" s="68"/>
      <c r="D74" s="73"/>
      <c r="E74" s="70"/>
      <c r="F74" s="16" t="s">
        <v>4</v>
      </c>
      <c r="G74" s="51">
        <f t="shared" si="16"/>
        <v>0</v>
      </c>
      <c r="H74" s="51">
        <v>0</v>
      </c>
      <c r="I74" s="51">
        <v>0</v>
      </c>
      <c r="J74" s="105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72" t="s">
        <v>53</v>
      </c>
      <c r="C75" s="68" t="s">
        <v>54</v>
      </c>
      <c r="D75" s="72" t="s">
        <v>73</v>
      </c>
      <c r="E75" s="68" t="s">
        <v>71</v>
      </c>
      <c r="F75" s="16" t="s">
        <v>5</v>
      </c>
      <c r="G75" s="51">
        <f t="shared" si="16"/>
        <v>2562.9180000000001</v>
      </c>
      <c r="H75" s="51">
        <f>SUM(H76:H79)</f>
        <v>820</v>
      </c>
      <c r="I75" s="51">
        <f>SUM(I76:I79)</f>
        <v>595</v>
      </c>
      <c r="J75" s="105">
        <f>SUM(I76:I79)</f>
        <v>595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72"/>
      <c r="C76" s="68"/>
      <c r="D76" s="72"/>
      <c r="E76" s="68"/>
      <c r="F76" s="14" t="s">
        <v>1</v>
      </c>
      <c r="G76" s="51">
        <f t="shared" si="16"/>
        <v>0</v>
      </c>
      <c r="H76" s="52">
        <v>0</v>
      </c>
      <c r="I76" s="52">
        <v>0</v>
      </c>
      <c r="J76" s="106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72"/>
      <c r="C77" s="68"/>
      <c r="D77" s="72"/>
      <c r="E77" s="68"/>
      <c r="F77" s="14" t="s">
        <v>2</v>
      </c>
      <c r="G77" s="51">
        <f t="shared" si="16"/>
        <v>0</v>
      </c>
      <c r="H77" s="52">
        <v>0</v>
      </c>
      <c r="I77" s="52">
        <v>0</v>
      </c>
      <c r="J77" s="106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72"/>
      <c r="C78" s="68"/>
      <c r="D78" s="72"/>
      <c r="E78" s="68"/>
      <c r="F78" s="14" t="s">
        <v>3</v>
      </c>
      <c r="G78" s="51">
        <f t="shared" si="16"/>
        <v>2562.9180000000001</v>
      </c>
      <c r="H78" s="52">
        <v>820</v>
      </c>
      <c r="I78" s="52">
        <v>595</v>
      </c>
      <c r="J78" s="106">
        <v>595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72"/>
      <c r="C79" s="68"/>
      <c r="D79" s="72"/>
      <c r="E79" s="68"/>
      <c r="F79" s="14" t="s">
        <v>4</v>
      </c>
      <c r="G79" s="51">
        <f t="shared" si="16"/>
        <v>0</v>
      </c>
      <c r="H79" s="52">
        <v>0</v>
      </c>
      <c r="I79" s="52">
        <v>0</v>
      </c>
      <c r="J79" s="106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82">
        <v>6</v>
      </c>
      <c r="C80" s="85" t="s">
        <v>64</v>
      </c>
      <c r="D80" s="82" t="s">
        <v>74</v>
      </c>
      <c r="E80" s="88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105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83"/>
      <c r="C81" s="86"/>
      <c r="D81" s="83"/>
      <c r="E81" s="89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105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83"/>
      <c r="C82" s="86"/>
      <c r="D82" s="83"/>
      <c r="E82" s="89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105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83"/>
      <c r="C83" s="86"/>
      <c r="D83" s="83"/>
      <c r="E83" s="89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105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84"/>
      <c r="C84" s="87"/>
      <c r="D84" s="84"/>
      <c r="E84" s="90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105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91" t="s">
        <v>65</v>
      </c>
      <c r="C85" s="94" t="s">
        <v>66</v>
      </c>
      <c r="D85" s="91" t="s">
        <v>73</v>
      </c>
      <c r="E85" s="88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106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92"/>
      <c r="C86" s="95"/>
      <c r="D86" s="92"/>
      <c r="E86" s="89"/>
      <c r="F86" s="14" t="s">
        <v>1</v>
      </c>
      <c r="G86" s="51">
        <f t="shared" si="16"/>
        <v>0</v>
      </c>
      <c r="H86" s="52">
        <v>0</v>
      </c>
      <c r="I86" s="52">
        <v>0</v>
      </c>
      <c r="J86" s="106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92"/>
      <c r="C87" s="95"/>
      <c r="D87" s="92"/>
      <c r="E87" s="89"/>
      <c r="F87" s="14" t="s">
        <v>2</v>
      </c>
      <c r="G87" s="51">
        <f t="shared" si="16"/>
        <v>0</v>
      </c>
      <c r="H87" s="52">
        <v>0</v>
      </c>
      <c r="I87" s="52">
        <v>0</v>
      </c>
      <c r="J87" s="106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92"/>
      <c r="C88" s="95"/>
      <c r="D88" s="92"/>
      <c r="E88" s="89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106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93"/>
      <c r="C89" s="96"/>
      <c r="D89" s="93"/>
      <c r="E89" s="90"/>
      <c r="F89" s="14" t="s">
        <v>4</v>
      </c>
      <c r="G89" s="51">
        <f t="shared" si="16"/>
        <v>0</v>
      </c>
      <c r="H89" s="52">
        <v>0</v>
      </c>
      <c r="I89" s="52">
        <v>0</v>
      </c>
      <c r="J89" s="106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73" t="s">
        <v>6</v>
      </c>
      <c r="D90" s="70"/>
      <c r="E90" s="70"/>
      <c r="F90" s="99" t="s">
        <v>0</v>
      </c>
      <c r="G90" s="98" t="s">
        <v>11</v>
      </c>
      <c r="H90" s="98" t="s">
        <v>25</v>
      </c>
      <c r="I90" s="98"/>
      <c r="J90" s="98"/>
      <c r="K90" s="98"/>
      <c r="L90" s="98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72"/>
      <c r="D91" s="72"/>
      <c r="E91" s="70"/>
      <c r="F91" s="99"/>
      <c r="G91" s="98"/>
      <c r="H91" s="50" t="s">
        <v>30</v>
      </c>
      <c r="I91" s="50" t="s">
        <v>34</v>
      </c>
      <c r="J91" s="104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72"/>
      <c r="D92" s="72"/>
      <c r="E92" s="70"/>
      <c r="F92" s="54" t="s">
        <v>24</v>
      </c>
      <c r="G92" s="50">
        <f>SUM(H92:L92)</f>
        <v>2427044.76351</v>
      </c>
      <c r="H92" s="50">
        <f t="shared" ref="H92:L92" si="20">SUM(H93:H96)</f>
        <v>393233.27202999999</v>
      </c>
      <c r="I92" s="50">
        <f t="shared" si="20"/>
        <v>1467729.49737</v>
      </c>
      <c r="J92" s="104">
        <f t="shared" si="20"/>
        <v>510123.34010999999</v>
      </c>
      <c r="K92" s="50">
        <f t="shared" si="20"/>
        <v>28355.241999999998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72"/>
      <c r="D93" s="72"/>
      <c r="E93" s="70"/>
      <c r="F93" s="54" t="s">
        <v>1</v>
      </c>
      <c r="G93" s="50">
        <f>SUM(H93:L93)</f>
        <v>2171425.6713399999</v>
      </c>
      <c r="H93" s="50">
        <f t="shared" ref="H93:L93" si="21">SUM(H16+H26+H36+H61+H71+H81)</f>
        <v>343089</v>
      </c>
      <c r="I93" s="50">
        <f t="shared" si="21"/>
        <v>1369257.7113399999</v>
      </c>
      <c r="J93" s="104">
        <f t="shared" si="21"/>
        <v>458011.63</v>
      </c>
      <c r="K93" s="50">
        <f t="shared" si="21"/>
        <v>1067.33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72"/>
      <c r="D94" s="72"/>
      <c r="E94" s="70"/>
      <c r="F94" s="54" t="s">
        <v>2</v>
      </c>
      <c r="G94" s="50">
        <f>SUM(H94:L94)</f>
        <v>119649.84547999999</v>
      </c>
      <c r="H94" s="50">
        <f t="shared" ref="H94:L95" si="22">SUM(H17+H27+H37+H62+H72+H82)</f>
        <v>23397.401519999999</v>
      </c>
      <c r="I94" s="50">
        <f t="shared" si="22"/>
        <v>72066.232779999991</v>
      </c>
      <c r="J94" s="104">
        <f t="shared" si="22"/>
        <v>24105.87</v>
      </c>
      <c r="K94" s="50">
        <f t="shared" si="22"/>
        <v>80.341179999999994</v>
      </c>
      <c r="L94" s="50">
        <f t="shared" si="22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72"/>
      <c r="D95" s="72"/>
      <c r="E95" s="70"/>
      <c r="F95" s="54" t="s">
        <v>3</v>
      </c>
      <c r="G95" s="50">
        <f>SUM(H95:L95)</f>
        <v>135969.24669</v>
      </c>
      <c r="H95" s="50">
        <f t="shared" si="22"/>
        <v>26746.870510000001</v>
      </c>
      <c r="I95" s="50">
        <f>SUM(I18+I28+I38+I63+I73+I83)</f>
        <v>26405.553250000001</v>
      </c>
      <c r="J95" s="104">
        <f t="shared" si="22"/>
        <v>28005.840109999997</v>
      </c>
      <c r="K95" s="50">
        <f t="shared" si="22"/>
        <v>27207.570819999997</v>
      </c>
      <c r="L95" s="50">
        <f t="shared" si="22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72"/>
      <c r="D96" s="72"/>
      <c r="E96" s="70"/>
      <c r="F96" s="54" t="s">
        <v>4</v>
      </c>
      <c r="G96" s="50">
        <f>SUM(H96:L96)</f>
        <v>0</v>
      </c>
      <c r="H96" s="50">
        <f>SUM(H19+H29+H39+H64+H74+H84)</f>
        <v>0</v>
      </c>
      <c r="I96" s="50">
        <f>SUM(I19+I29+I39+I64+I74+I84)</f>
        <v>0</v>
      </c>
      <c r="J96" s="104">
        <f>SUM(J19+J29+J39+J64+J74+J84)</f>
        <v>0</v>
      </c>
      <c r="K96" s="50">
        <f>SUM(K19+K29+K39+K64+K74+K84)</f>
        <v>0</v>
      </c>
      <c r="L96" s="50">
        <f>SUM(L19+L29+L39+L64+L74+L84)</f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108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108"/>
      <c r="K98" s="55"/>
      <c r="L98" s="55"/>
    </row>
    <row r="99" spans="1:12" s="5" customFormat="1" ht="127.5" customHeight="1" x14ac:dyDescent="0.4">
      <c r="A99" s="3"/>
      <c r="B99" s="97" t="s">
        <v>76</v>
      </c>
      <c r="C99" s="97"/>
      <c r="D99" s="97"/>
      <c r="E99" s="97"/>
      <c r="F99" s="97"/>
      <c r="G99" s="97"/>
      <c r="H99" s="57"/>
      <c r="I99" s="57"/>
      <c r="J99" s="81" t="s">
        <v>77</v>
      </c>
      <c r="K99" s="81"/>
      <c r="L99" s="81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108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108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108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108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108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108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108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108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108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108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108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108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108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108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108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108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108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108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108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108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108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108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108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108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108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108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108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108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108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108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108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108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108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108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108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108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108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108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108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108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108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108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108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108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108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108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108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108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108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108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108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108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108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108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108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108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108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108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108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108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108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108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108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108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108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108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108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108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108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108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108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108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108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108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108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108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108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108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108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108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108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108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108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108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108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108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108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108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108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108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108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108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108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108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108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108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108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108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108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108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108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108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108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108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108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108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108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108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108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108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108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108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108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108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108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108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108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108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108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108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108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108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108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108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108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108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108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108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108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108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108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108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108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108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108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108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108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108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108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108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108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108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108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108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108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108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108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108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108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108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108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108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108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108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108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108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108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108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108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108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108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108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108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108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108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108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108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108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108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108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108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108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108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108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108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108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108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108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108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108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108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108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108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108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108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108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108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108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108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108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108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108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108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108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108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108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108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108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108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108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108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108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108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108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108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108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108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108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108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108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108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108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108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108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108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108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108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108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108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108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108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108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108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108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108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108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108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108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108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108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108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108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108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108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108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108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108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108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108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108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108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108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108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108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108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108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108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108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108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108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108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108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108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108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108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108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108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108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108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108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108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108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108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108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108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108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108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108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108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108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108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108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108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108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108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108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108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108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108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108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108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108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108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108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108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108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108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108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108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108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108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108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108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108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108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108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108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108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108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108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108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108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108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108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108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108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108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108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108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108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108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108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108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108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108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108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108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108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108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108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108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108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108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108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108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108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108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108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108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108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108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108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108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108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108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108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108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108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108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108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108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108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108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108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108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108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108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108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108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108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108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108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108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108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108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108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108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108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108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108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108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108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108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108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108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108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108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108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108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108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108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108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108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108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108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108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108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108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108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108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108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108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108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108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108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108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108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108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108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108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108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108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108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108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108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108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B20:B24"/>
    <mergeCell ref="B50:B54"/>
    <mergeCell ref="B30:B34"/>
    <mergeCell ref="B35:B39"/>
    <mergeCell ref="B40:B44"/>
    <mergeCell ref="B45:B49"/>
    <mergeCell ref="B25:B29"/>
    <mergeCell ref="B11:B13"/>
    <mergeCell ref="C11:C13"/>
    <mergeCell ref="E11:E13"/>
    <mergeCell ref="D11:D13"/>
    <mergeCell ref="B15:B1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2024-02-08T10:20:15Z</cp:lastPrinted>
  <dcterms:created xsi:type="dcterms:W3CDTF">2016-02-05T07:01:02Z</dcterms:created>
  <dcterms:modified xsi:type="dcterms:W3CDTF">2024-02-08T10:20:19Z</dcterms:modified>
</cp:coreProperties>
</file>